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SDK příčka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3" authorId="0">
      <text>
        <r>
          <rPr>
            <sz val="9"/>
            <color indexed="8"/>
            <rFont val="Tahoma"/>
            <family val="2"/>
          </rPr>
          <t xml:space="preserve">Vyberte šířku obvodového profilu
</t>
        </r>
      </text>
    </comment>
    <comment ref="B14" authorId="0">
      <text>
        <r>
          <rPr>
            <sz val="9"/>
            <color indexed="8"/>
            <rFont val="Tahoma"/>
            <family val="2"/>
          </rPr>
          <t xml:space="preserve">Vyberte šířku obvodového profilu
</t>
        </r>
      </text>
    </comment>
    <comment ref="B15" authorId="0">
      <text>
        <r>
          <rPr>
            <b/>
            <sz val="9"/>
            <color indexed="8"/>
            <rFont val="Tahoma"/>
            <family val="2"/>
          </rPr>
          <t xml:space="preserve">Vyberte dle šíře UW profilu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9"/>
            <color indexed="8"/>
            <rFont val="Tahoma"/>
            <family val="2"/>
          </rPr>
          <t xml:space="preserve">Vyberte druh sádrokartonu
</t>
        </r>
      </text>
    </comment>
    <comment ref="B19" authorId="0">
      <text>
        <r>
          <rPr>
            <b/>
            <sz val="9"/>
            <color indexed="8"/>
            <rFont val="Tahoma"/>
            <family val="2"/>
          </rPr>
          <t xml:space="preserve">Vyberte velikost balení
</t>
        </r>
      </text>
    </comment>
    <comment ref="B20" authorId="0">
      <text>
        <r>
          <rPr>
            <b/>
            <sz val="9"/>
            <color indexed="8"/>
            <rFont val="Tahoma"/>
            <family val="2"/>
          </rPr>
          <t>Vyberte velikost balení</t>
        </r>
      </text>
    </comment>
    <comment ref="B21" authorId="0">
      <text>
        <r>
          <rPr>
            <b/>
            <sz val="9"/>
            <color indexed="8"/>
            <rFont val="Tahoma"/>
            <family val="2"/>
          </rPr>
          <t>Vyberte velikost balení</t>
        </r>
      </text>
    </comment>
    <comment ref="B22" authorId="0">
      <text>
        <r>
          <rPr>
            <b/>
            <sz val="9"/>
            <color indexed="8"/>
            <rFont val="Tahoma"/>
            <family val="2"/>
          </rPr>
          <t xml:space="preserve">Vyberte velikost balení
</t>
        </r>
      </text>
    </comment>
  </commentList>
</comments>
</file>

<file path=xl/sharedStrings.xml><?xml version="1.0" encoding="utf-8"?>
<sst xmlns="http://schemas.openxmlformats.org/spreadsheetml/2006/main" count="109" uniqueCount="83">
  <si>
    <t>CENOVÁ NABÍDKA – příčka SDK</t>
  </si>
  <si>
    <t>Stavebniny Černý,s.r.o.</t>
  </si>
  <si>
    <t>.</t>
  </si>
  <si>
    <t>K Vápence 461, Teplice 415 03</t>
  </si>
  <si>
    <t>Tel.: 417538625</t>
  </si>
  <si>
    <t>Fax: 417532556</t>
  </si>
  <si>
    <t>Http: www.stavebniny-cerny.cz</t>
  </si>
  <si>
    <t>e-mail: tuma@stavebniny-cerny.cz</t>
  </si>
  <si>
    <t>Sortiment</t>
  </si>
  <si>
    <t>Počet</t>
  </si>
  <si>
    <t>Cena/MJ</t>
  </si>
  <si>
    <t>Celkem</t>
  </si>
  <si>
    <t>Sleva</t>
  </si>
  <si>
    <t xml:space="preserve"> ks/sleva</t>
  </si>
  <si>
    <t>Po slevě</t>
  </si>
  <si>
    <t>MJ</t>
  </si>
  <si>
    <t>orientační spotřeby na m2</t>
  </si>
  <si>
    <t>UW profil 100mm / 4m</t>
  </si>
  <si>
    <t>bm</t>
  </si>
  <si>
    <t>0,8m/m2</t>
  </si>
  <si>
    <t>CW profil 100mm /4m</t>
  </si>
  <si>
    <t>2,3m/m2</t>
  </si>
  <si>
    <t>pěnové těsnění 100mm/30bm</t>
  </si>
  <si>
    <t>1,3m/m2 pod UW profil</t>
  </si>
  <si>
    <t>sádrokarton impregnovaný RBI 12,5 125x200cm</t>
  </si>
  <si>
    <t>m2</t>
  </si>
  <si>
    <t>1m2/m2</t>
  </si>
  <si>
    <t>rychlošroub 25mm</t>
  </si>
  <si>
    <t>ks</t>
  </si>
  <si>
    <t>24ks/m2</t>
  </si>
  <si>
    <t>hmoždinka zatloukací 6x45mm</t>
  </si>
  <si>
    <t>2ks/m2</t>
  </si>
  <si>
    <t>tmel spárovací SUPER  5kg</t>
  </si>
  <si>
    <t>bal</t>
  </si>
  <si>
    <t>0,3kg/m2</t>
  </si>
  <si>
    <t>tmel FINISH  5kg</t>
  </si>
  <si>
    <t>0,1kg/m2</t>
  </si>
  <si>
    <t>páska samolepící 45m</t>
  </si>
  <si>
    <t>1m/m2</t>
  </si>
  <si>
    <t>izolace DOMO 10cm(9m2)</t>
  </si>
  <si>
    <t>Cena celkem</t>
  </si>
  <si>
    <t>Kč/m2</t>
  </si>
  <si>
    <t>vč.DPH</t>
  </si>
  <si>
    <t>Celková výměra m2</t>
  </si>
  <si>
    <t>vč. DPH</t>
  </si>
  <si>
    <t>UW profil  50mm / 4m</t>
  </si>
  <si>
    <t>UW profil  75mm / 4m</t>
  </si>
  <si>
    <t>CW profil  50mm / 2,6m</t>
  </si>
  <si>
    <t>CW profil  50mm / 2,75m</t>
  </si>
  <si>
    <t>CW profil  50mm / 3m</t>
  </si>
  <si>
    <t>CW profil  50mm / 3,5m</t>
  </si>
  <si>
    <t>CW profil  50mm /4m</t>
  </si>
  <si>
    <t>CW profil  75mm / 2,6m</t>
  </si>
  <si>
    <t>CW profil  75mm / 2,75m</t>
  </si>
  <si>
    <t>CW profil  75mm / 3m</t>
  </si>
  <si>
    <t>CW profil  75mm / 3,5m</t>
  </si>
  <si>
    <t>CW profil  75mm /4m</t>
  </si>
  <si>
    <t>CW profil 100mm / 2,6m</t>
  </si>
  <si>
    <t>CW profil 100mm / 2,75m</t>
  </si>
  <si>
    <t>CW profil 100mm / 3m</t>
  </si>
  <si>
    <t>CW profil 100mm / 3,5m</t>
  </si>
  <si>
    <t>pěnové těsnění  50mm/30bm</t>
  </si>
  <si>
    <t>pěnové těsnění  75mm/30bm</t>
  </si>
  <si>
    <t>sádrokarton obyč. Bílý RB 9,5 125x200cm</t>
  </si>
  <si>
    <t>sádrokarton obyč. Bílý RB 12,5 125x200cm</t>
  </si>
  <si>
    <t>sádrokarton akustický MA 12,5 125x200cm</t>
  </si>
  <si>
    <t>sádrokarton protipožární RF 12,5 125x200cm</t>
  </si>
  <si>
    <t>tmel spárovací SUPER  2,5kg</t>
  </si>
  <si>
    <t>tmel spárovací SUPER 25kg</t>
  </si>
  <si>
    <t>tmel FINISH  1kg</t>
  </si>
  <si>
    <t>tmel FINISH 15kg</t>
  </si>
  <si>
    <t>tmel FINISH 25kg</t>
  </si>
  <si>
    <t>izolace DOMO 5cm(18m2)</t>
  </si>
  <si>
    <t>izolace DOMO 6cm(14,4m2)</t>
  </si>
  <si>
    <t>izolace DOMO 8cm(10,8m2)</t>
  </si>
  <si>
    <t>izolace DOMO 12cm(7,2m2)</t>
  </si>
  <si>
    <t>izolace DOMO 14cm(6m2)</t>
  </si>
  <si>
    <t>izolace DOMO 16cm(6m2)</t>
  </si>
  <si>
    <t>izolace DOMO 18cm(4,8m2)</t>
  </si>
  <si>
    <t>izolace DOMO 20cm(4,2m2)</t>
  </si>
  <si>
    <t>páska samolepící 20m</t>
  </si>
  <si>
    <t>páska samolepící 90m</t>
  </si>
  <si>
    <t>Vyplňte jen žlutě zvýrazněné pole.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</si>
</sst>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0"/>
      <name val="Arial"/>
      <family val="2"/>
    </font>
    <font>
      <b/>
      <u val="single"/>
      <sz val="18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color indexed="8"/>
      <name val="Tahoma"/>
      <family val="2"/>
    </font>
    <font>
      <b/>
      <i/>
      <sz val="10"/>
      <name val="Arial"/>
      <family val="2"/>
    </font>
    <font>
      <b/>
      <sz val="9"/>
      <color indexed="8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6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6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" fontId="8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Border="1" applyAlignment="1">
      <alignment/>
    </xf>
    <xf numFmtId="0" fontId="10" fillId="33" borderId="0" xfId="0" applyFont="1" applyFill="1" applyBorder="1" applyAlignment="1">
      <alignment horizontal="center"/>
    </xf>
    <xf numFmtId="1" fontId="8" fillId="3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Font="1" applyAlignment="1">
      <alignment/>
    </xf>
    <xf numFmtId="0" fontId="50" fillId="35" borderId="0" xfId="0" applyFont="1" applyFill="1" applyBorder="1" applyAlignment="1">
      <alignment/>
    </xf>
    <xf numFmtId="0" fontId="51" fillId="35" borderId="0" xfId="0" applyFont="1" applyFill="1" applyBorder="1" applyAlignment="1">
      <alignment horizontal="center"/>
    </xf>
    <xf numFmtId="2" fontId="51" fillId="35" borderId="0" xfId="0" applyNumberFormat="1" applyFont="1" applyFill="1" applyBorder="1" applyAlignment="1">
      <alignment/>
    </xf>
    <xf numFmtId="1" fontId="52" fillId="35" borderId="0" xfId="0" applyNumberFormat="1" applyFont="1" applyFill="1" applyBorder="1" applyAlignment="1">
      <alignment/>
    </xf>
    <xf numFmtId="9" fontId="51" fillId="35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2" fontId="51" fillId="0" borderId="0" xfId="0" applyNumberFormat="1" applyFont="1" applyFill="1" applyBorder="1" applyAlignment="1">
      <alignment/>
    </xf>
    <xf numFmtId="1" fontId="52" fillId="0" borderId="0" xfId="0" applyNumberFormat="1" applyFont="1" applyFill="1" applyBorder="1" applyAlignment="1">
      <alignment/>
    </xf>
    <xf numFmtId="9" fontId="51" fillId="0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9" fillId="34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495300</xdr:colOff>
      <xdr:row>2</xdr:row>
      <xdr:rowOff>57150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61987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112"/>
  <sheetViews>
    <sheetView showGridLines="0" tabSelected="1" zoomScalePageLayoutView="0" workbookViewId="0" topLeftCell="A10">
      <selection activeCell="F23" sqref="F23"/>
    </sheetView>
  </sheetViews>
  <sheetFormatPr defaultColWidth="9.140625" defaultRowHeight="12.75"/>
  <cols>
    <col min="1" max="1" width="1.421875" style="0" customWidth="1"/>
    <col min="2" max="2" width="29.8515625" style="0" customWidth="1"/>
    <col min="3" max="3" width="7.421875" style="0" customWidth="1"/>
    <col min="4" max="4" width="8.421875" style="0" customWidth="1"/>
    <col min="5" max="5" width="8.140625" style="0" customWidth="1"/>
    <col min="6" max="6" width="5.57421875" style="0" customWidth="1"/>
    <col min="9" max="9" width="4.00390625" style="0" customWidth="1"/>
  </cols>
  <sheetData>
    <row r="2" ht="73.5" customHeight="1"/>
    <row r="3" ht="30" customHeight="1">
      <c r="D3" s="1" t="s">
        <v>0</v>
      </c>
    </row>
    <row r="4" ht="12.75">
      <c r="J4" s="2"/>
    </row>
    <row r="5" spans="2:9" ht="12.75">
      <c r="B5" s="2" t="s">
        <v>1</v>
      </c>
      <c r="G5" s="2"/>
      <c r="I5" t="s">
        <v>2</v>
      </c>
    </row>
    <row r="6" spans="2:8" ht="12.75">
      <c r="B6" t="s">
        <v>3</v>
      </c>
      <c r="G6" s="3"/>
      <c r="H6" s="4"/>
    </row>
    <row r="7" ht="12.75">
      <c r="B7" t="s">
        <v>4</v>
      </c>
    </row>
    <row r="8" ht="12.75">
      <c r="B8" t="s">
        <v>5</v>
      </c>
    </row>
    <row r="9" spans="2:8" ht="12.75">
      <c r="B9" t="s">
        <v>6</v>
      </c>
      <c r="G9" s="2"/>
      <c r="H9" s="5"/>
    </row>
    <row r="10" spans="2:7" ht="12.75">
      <c r="B10" t="s">
        <v>7</v>
      </c>
      <c r="G10" s="6"/>
    </row>
    <row r="12" spans="2:11" ht="27.75" customHeight="1">
      <c r="B12" s="7" t="s">
        <v>8</v>
      </c>
      <c r="C12" s="7" t="s">
        <v>9</v>
      </c>
      <c r="D12" s="7" t="s">
        <v>10</v>
      </c>
      <c r="E12" s="7" t="s">
        <v>11</v>
      </c>
      <c r="F12" s="7" t="s">
        <v>12</v>
      </c>
      <c r="G12" s="7" t="s">
        <v>13</v>
      </c>
      <c r="H12" s="8" t="s">
        <v>14</v>
      </c>
      <c r="I12" s="7" t="s">
        <v>15</v>
      </c>
      <c r="J12" s="46" t="s">
        <v>16</v>
      </c>
      <c r="K12" s="46"/>
    </row>
    <row r="13" spans="2:10" ht="16.5" customHeight="1">
      <c r="B13" s="9" t="s">
        <v>17</v>
      </c>
      <c r="C13" s="10">
        <v>0.8</v>
      </c>
      <c r="D13" s="11">
        <f>IF(B13="","",VLOOKUP(B13,$B$47:$C$49,2,FALSE))</f>
        <v>25</v>
      </c>
      <c r="E13" s="12">
        <f aca="true" t="shared" si="0" ref="E13:E22">D13*C13</f>
        <v>20</v>
      </c>
      <c r="F13" s="13">
        <v>0</v>
      </c>
      <c r="G13" s="14">
        <f>D13*(100-F13)*0.01</f>
        <v>25</v>
      </c>
      <c r="H13" s="15">
        <f aca="true" t="shared" si="1" ref="H13:H22">C13*G13</f>
        <v>20</v>
      </c>
      <c r="I13" s="16" t="s">
        <v>18</v>
      </c>
      <c r="J13" s="17" t="s">
        <v>19</v>
      </c>
    </row>
    <row r="14" spans="2:10" ht="16.5" customHeight="1">
      <c r="B14" s="9" t="s">
        <v>20</v>
      </c>
      <c r="C14" s="10">
        <v>2.3</v>
      </c>
      <c r="D14" s="11">
        <f>IF(B14="","",VLOOKUP(B14,$B$51:$C$65,2,FALSE))</f>
        <v>28.13</v>
      </c>
      <c r="E14" s="12">
        <f t="shared" si="0"/>
        <v>64.699</v>
      </c>
      <c r="F14" s="13">
        <v>0</v>
      </c>
      <c r="G14" s="14">
        <f aca="true" t="shared" si="2" ref="G14:G22">D14*(100-F14)*0.01</f>
        <v>28.13</v>
      </c>
      <c r="H14" s="15">
        <f t="shared" si="1"/>
        <v>64.699</v>
      </c>
      <c r="I14" s="16" t="s">
        <v>18</v>
      </c>
      <c r="J14" s="17" t="s">
        <v>21</v>
      </c>
    </row>
    <row r="15" spans="2:13" ht="28.5" customHeight="1">
      <c r="B15" s="9" t="s">
        <v>22</v>
      </c>
      <c r="C15" s="10">
        <v>1.3</v>
      </c>
      <c r="D15" s="11">
        <f>IF(B15="","",VLOOKUP(B15,$B$68:$C$70,2,FALSE))</f>
        <v>7.95</v>
      </c>
      <c r="E15" s="12">
        <f t="shared" si="0"/>
        <v>10.335</v>
      </c>
      <c r="F15" s="13">
        <v>0</v>
      </c>
      <c r="G15" s="14">
        <f t="shared" si="2"/>
        <v>7.95</v>
      </c>
      <c r="H15" s="15">
        <f t="shared" si="1"/>
        <v>10.335</v>
      </c>
      <c r="I15" s="16" t="s">
        <v>18</v>
      </c>
      <c r="J15" s="47" t="s">
        <v>23</v>
      </c>
      <c r="K15" s="47"/>
      <c r="L15" s="2"/>
      <c r="M15" s="2"/>
    </row>
    <row r="16" spans="2:10" ht="27.75" customHeight="1">
      <c r="B16" s="18" t="s">
        <v>24</v>
      </c>
      <c r="C16" s="10">
        <v>1</v>
      </c>
      <c r="D16" s="11">
        <f>IF(B16="","",VLOOKUP(B16,$B$73:$C$77,2,FALSE))</f>
        <v>76.67</v>
      </c>
      <c r="E16" s="12">
        <f t="shared" si="0"/>
        <v>76.67</v>
      </c>
      <c r="F16" s="13">
        <v>0</v>
      </c>
      <c r="G16" s="14">
        <f t="shared" si="2"/>
        <v>76.67</v>
      </c>
      <c r="H16" s="15">
        <f t="shared" si="1"/>
        <v>76.67</v>
      </c>
      <c r="I16" s="16" t="s">
        <v>25</v>
      </c>
      <c r="J16" s="17" t="s">
        <v>26</v>
      </c>
    </row>
    <row r="17" spans="2:10" ht="16.5" customHeight="1">
      <c r="B17" s="19" t="s">
        <v>27</v>
      </c>
      <c r="C17" s="10">
        <v>24</v>
      </c>
      <c r="D17" s="11">
        <v>0.17</v>
      </c>
      <c r="E17" s="12">
        <f t="shared" si="0"/>
        <v>4.08</v>
      </c>
      <c r="F17" s="13">
        <v>0</v>
      </c>
      <c r="G17" s="14">
        <f t="shared" si="2"/>
        <v>0.17</v>
      </c>
      <c r="H17" s="15">
        <f t="shared" si="1"/>
        <v>4.08</v>
      </c>
      <c r="I17" s="16" t="s">
        <v>28</v>
      </c>
      <c r="J17" s="17" t="s">
        <v>29</v>
      </c>
    </row>
    <row r="18" spans="2:10" ht="16.5" customHeight="1">
      <c r="B18" s="19" t="s">
        <v>30</v>
      </c>
      <c r="C18" s="10">
        <v>2</v>
      </c>
      <c r="D18" s="11">
        <v>0.53</v>
      </c>
      <c r="E18" s="12">
        <f t="shared" si="0"/>
        <v>1.06</v>
      </c>
      <c r="F18" s="13">
        <v>0</v>
      </c>
      <c r="G18" s="14">
        <f t="shared" si="2"/>
        <v>0.53</v>
      </c>
      <c r="H18" s="15">
        <f t="shared" si="1"/>
        <v>1.06</v>
      </c>
      <c r="I18" s="16" t="s">
        <v>28</v>
      </c>
      <c r="J18" s="17" t="s">
        <v>31</v>
      </c>
    </row>
    <row r="19" spans="2:10" ht="16.5" customHeight="1">
      <c r="B19" s="9" t="s">
        <v>32</v>
      </c>
      <c r="C19" s="10">
        <v>0.3</v>
      </c>
      <c r="D19" s="11">
        <f>IF(B19="","",VLOOKUP(B19,$B$80:$C$82,2,FALSE))</f>
        <v>18.33</v>
      </c>
      <c r="E19" s="12">
        <f t="shared" si="0"/>
        <v>5.499</v>
      </c>
      <c r="F19" s="13">
        <v>0</v>
      </c>
      <c r="G19" s="14">
        <f t="shared" si="2"/>
        <v>18.33</v>
      </c>
      <c r="H19" s="15">
        <f t="shared" si="1"/>
        <v>5.499</v>
      </c>
      <c r="I19" s="16" t="s">
        <v>33</v>
      </c>
      <c r="J19" s="17" t="s">
        <v>34</v>
      </c>
    </row>
    <row r="20" spans="2:10" ht="16.5" customHeight="1">
      <c r="B20" s="9" t="s">
        <v>35</v>
      </c>
      <c r="C20" s="10">
        <v>0.1</v>
      </c>
      <c r="D20" s="11">
        <f>IF(B20="","",VLOOKUP(B20,$B$84:$C$87,2,FALSE))</f>
        <v>31.66</v>
      </c>
      <c r="E20" s="12">
        <f t="shared" si="0"/>
        <v>3.1660000000000004</v>
      </c>
      <c r="F20" s="13">
        <v>0</v>
      </c>
      <c r="G20" s="14">
        <f t="shared" si="2"/>
        <v>31.66</v>
      </c>
      <c r="H20" s="15">
        <f t="shared" si="1"/>
        <v>3.1660000000000004</v>
      </c>
      <c r="I20" s="16" t="s">
        <v>33</v>
      </c>
      <c r="J20" s="17" t="s">
        <v>36</v>
      </c>
    </row>
    <row r="21" spans="2:10" ht="16.5" customHeight="1">
      <c r="B21" s="9" t="s">
        <v>37</v>
      </c>
      <c r="C21" s="10">
        <v>2</v>
      </c>
      <c r="D21" s="11">
        <f>IF(B21="","",VLOOKUP(B21,$B$110:$C$112,2,FALSE))</f>
        <v>0.64</v>
      </c>
      <c r="E21" s="12">
        <f t="shared" si="0"/>
        <v>1.28</v>
      </c>
      <c r="F21" s="13">
        <v>0</v>
      </c>
      <c r="G21" s="14">
        <f t="shared" si="2"/>
        <v>0.64</v>
      </c>
      <c r="H21" s="15">
        <f t="shared" si="1"/>
        <v>1.28</v>
      </c>
      <c r="I21" s="16" t="s">
        <v>28</v>
      </c>
      <c r="J21" s="17" t="s">
        <v>38</v>
      </c>
    </row>
    <row r="22" spans="2:11" ht="16.5" customHeight="1">
      <c r="B22" s="9" t="s">
        <v>39</v>
      </c>
      <c r="C22" s="10">
        <v>1</v>
      </c>
      <c r="D22" s="11">
        <f>IF(B22="","",VLOOKUP(B22,$B$100:$C$108,2,FALSE))</f>
        <v>110</v>
      </c>
      <c r="E22" s="12">
        <f t="shared" si="0"/>
        <v>110</v>
      </c>
      <c r="F22" s="13">
        <v>0</v>
      </c>
      <c r="G22" s="14">
        <f t="shared" si="2"/>
        <v>110</v>
      </c>
      <c r="H22" s="15">
        <f t="shared" si="1"/>
        <v>110</v>
      </c>
      <c r="I22" s="16" t="s">
        <v>25</v>
      </c>
      <c r="K22" s="17"/>
    </row>
    <row r="23" spans="2:10" ht="16.5" customHeight="1">
      <c r="B23" s="20"/>
      <c r="C23" s="48" t="s">
        <v>40</v>
      </c>
      <c r="D23" s="48"/>
      <c r="E23" s="21">
        <f>SUM(E13:E22)</f>
        <v>296.789</v>
      </c>
      <c r="F23" s="22"/>
      <c r="G23" s="23" t="s">
        <v>14</v>
      </c>
      <c r="H23" s="21">
        <f>SUM(H13:H22)</f>
        <v>296.789</v>
      </c>
      <c r="I23" s="24"/>
      <c r="J23" s="25" t="s">
        <v>41</v>
      </c>
    </row>
    <row r="24" spans="2:10" ht="16.5" customHeight="1">
      <c r="B24" s="20"/>
      <c r="C24" s="26"/>
      <c r="D24" s="27"/>
      <c r="E24" s="21"/>
      <c r="F24" s="22"/>
      <c r="G24" s="23" t="s">
        <v>42</v>
      </c>
      <c r="H24" s="21">
        <f>H23*1.21</f>
        <v>359.11469</v>
      </c>
      <c r="I24" s="24"/>
      <c r="J24" s="25" t="s">
        <v>41</v>
      </c>
    </row>
    <row r="25" spans="2:10" ht="17.25" customHeight="1">
      <c r="B25" s="20"/>
      <c r="C25" s="26"/>
      <c r="D25" s="27"/>
      <c r="E25" s="21"/>
      <c r="F25" s="22"/>
      <c r="G25" s="20"/>
      <c r="H25" s="21"/>
      <c r="I25" s="26"/>
      <c r="J25" s="28"/>
    </row>
    <row r="26" spans="2:10" ht="21" customHeight="1">
      <c r="B26" s="29" t="s">
        <v>43</v>
      </c>
      <c r="C26" s="30">
        <v>80</v>
      </c>
      <c r="D26" s="27"/>
      <c r="E26" s="49" t="s">
        <v>40</v>
      </c>
      <c r="F26" s="49"/>
      <c r="G26" s="49"/>
      <c r="H26" s="31">
        <f>H24*C26</f>
        <v>28729.175199999998</v>
      </c>
      <c r="I26" s="50" t="s">
        <v>44</v>
      </c>
      <c r="J26" s="50"/>
    </row>
    <row r="27" spans="2:10" ht="21" customHeight="1">
      <c r="B27" s="20"/>
      <c r="C27" s="26"/>
      <c r="D27" s="27"/>
      <c r="E27" s="21"/>
      <c r="F27" s="22"/>
      <c r="G27" s="20"/>
      <c r="H27" s="21"/>
      <c r="I27" s="26"/>
      <c r="J27" s="28"/>
    </row>
    <row r="28" spans="2:10" ht="21" customHeight="1">
      <c r="B28" s="20"/>
      <c r="C28" s="26"/>
      <c r="D28" s="27"/>
      <c r="E28" s="21"/>
      <c r="F28" s="22"/>
      <c r="G28" s="20"/>
      <c r="H28" s="21"/>
      <c r="I28" s="26"/>
      <c r="J28" s="28"/>
    </row>
    <row r="29" spans="2:10" ht="20.25" customHeight="1">
      <c r="B29" s="36" t="s">
        <v>82</v>
      </c>
      <c r="C29" s="37"/>
      <c r="D29" s="38"/>
      <c r="E29" s="39"/>
      <c r="F29" s="40"/>
      <c r="G29" s="20"/>
      <c r="H29" s="21"/>
      <c r="I29" s="26"/>
      <c r="J29" s="28"/>
    </row>
    <row r="30" spans="2:10" ht="12.75" customHeight="1">
      <c r="B30" s="41"/>
      <c r="C30" s="42"/>
      <c r="D30" s="43"/>
      <c r="E30" s="44"/>
      <c r="F30" s="45"/>
      <c r="G30" s="20"/>
      <c r="H30" s="21"/>
      <c r="I30" s="26"/>
      <c r="J30" s="28"/>
    </row>
    <row r="31" spans="2:10" ht="12.75" customHeight="1">
      <c r="B31" s="32"/>
      <c r="C31" s="26"/>
      <c r="D31" s="27"/>
      <c r="E31" s="21"/>
      <c r="F31" s="22"/>
      <c r="G31" s="20"/>
      <c r="H31" s="21"/>
      <c r="I31" s="26"/>
      <c r="J31" s="28"/>
    </row>
    <row r="32" ht="12.75">
      <c r="B32" s="33"/>
    </row>
    <row r="33" ht="15.75">
      <c r="B33" s="34"/>
    </row>
    <row r="34" spans="3:6" ht="12.75">
      <c r="C34" s="28"/>
      <c r="F34" s="5"/>
    </row>
    <row r="35" spans="2:3" ht="12.75">
      <c r="B35" s="2"/>
      <c r="C35" s="28"/>
    </row>
    <row r="41" ht="12.75">
      <c r="F41" s="2"/>
    </row>
    <row r="45" ht="14.25" customHeight="1"/>
    <row r="46" ht="12.75" customHeight="1" hidden="1"/>
    <row r="47" spans="2:4" ht="12.75" customHeight="1" hidden="1">
      <c r="B47" t="s">
        <v>45</v>
      </c>
      <c r="C47">
        <v>17.76</v>
      </c>
      <c r="D47">
        <v>71.07</v>
      </c>
    </row>
    <row r="48" spans="2:4" ht="12.75" customHeight="1" hidden="1">
      <c r="B48" t="s">
        <v>46</v>
      </c>
      <c r="C48">
        <v>21.695</v>
      </c>
      <c r="D48">
        <v>86.78</v>
      </c>
    </row>
    <row r="49" spans="2:4" ht="12.75" customHeight="1" hidden="1">
      <c r="B49" t="s">
        <v>17</v>
      </c>
      <c r="C49">
        <v>25</v>
      </c>
      <c r="D49">
        <v>100</v>
      </c>
    </row>
    <row r="50" ht="12.75" customHeight="1" hidden="1"/>
    <row r="51" spans="2:4" ht="12.75" customHeight="1" hidden="1">
      <c r="B51" t="s">
        <v>47</v>
      </c>
      <c r="C51">
        <v>21.47</v>
      </c>
      <c r="D51">
        <v>55.83</v>
      </c>
    </row>
    <row r="52" spans="2:4" ht="12.75" customHeight="1" hidden="1">
      <c r="B52" t="s">
        <v>48</v>
      </c>
      <c r="C52">
        <v>21.52</v>
      </c>
      <c r="D52">
        <v>59.17</v>
      </c>
    </row>
    <row r="53" spans="2:4" ht="12.75" customHeight="1" hidden="1">
      <c r="B53" t="s">
        <v>49</v>
      </c>
      <c r="C53">
        <v>21.76</v>
      </c>
      <c r="D53">
        <v>65.28</v>
      </c>
    </row>
    <row r="54" spans="2:4" ht="12.75" customHeight="1" hidden="1">
      <c r="B54" t="s">
        <v>50</v>
      </c>
      <c r="C54">
        <v>21.43</v>
      </c>
      <c r="D54">
        <v>75</v>
      </c>
    </row>
    <row r="55" spans="2:4" ht="12.75" customHeight="1" hidden="1">
      <c r="B55" t="s">
        <v>51</v>
      </c>
      <c r="C55">
        <v>21.69</v>
      </c>
      <c r="D55">
        <v>86.77</v>
      </c>
    </row>
    <row r="56" spans="2:4" ht="12.75" customHeight="1" hidden="1">
      <c r="B56" t="s">
        <v>52</v>
      </c>
      <c r="C56">
        <v>24.68</v>
      </c>
      <c r="D56">
        <v>64.17</v>
      </c>
    </row>
    <row r="57" spans="2:4" ht="12.75" customHeight="1" hidden="1">
      <c r="B57" t="s">
        <v>53</v>
      </c>
      <c r="C57">
        <v>24.85</v>
      </c>
      <c r="D57">
        <v>68.33</v>
      </c>
    </row>
    <row r="58" spans="2:4" ht="12.75" customHeight="1" hidden="1">
      <c r="B58" t="s">
        <v>54</v>
      </c>
      <c r="C58">
        <v>24.72</v>
      </c>
      <c r="D58">
        <v>74.17</v>
      </c>
    </row>
    <row r="59" spans="2:4" ht="12.75" customHeight="1" hidden="1">
      <c r="B59" t="s">
        <v>55</v>
      </c>
      <c r="C59">
        <v>24.28</v>
      </c>
      <c r="D59">
        <v>85</v>
      </c>
    </row>
    <row r="60" spans="2:4" ht="12.75" customHeight="1" hidden="1">
      <c r="B60" t="s">
        <v>56</v>
      </c>
      <c r="C60">
        <v>24.79</v>
      </c>
      <c r="D60">
        <v>99.17</v>
      </c>
    </row>
    <row r="61" spans="2:4" ht="12.75" customHeight="1" hidden="1">
      <c r="B61" t="s">
        <v>57</v>
      </c>
      <c r="C61">
        <v>28.2</v>
      </c>
      <c r="D61">
        <v>73.33</v>
      </c>
    </row>
    <row r="62" spans="2:4" ht="12.75" customHeight="1" hidden="1">
      <c r="B62" t="s">
        <v>58</v>
      </c>
      <c r="C62">
        <v>28.18</v>
      </c>
      <c r="D62">
        <v>77.5</v>
      </c>
    </row>
    <row r="63" spans="2:4" ht="12.75" customHeight="1" hidden="1">
      <c r="B63" t="s">
        <v>59</v>
      </c>
      <c r="C63">
        <v>28.05</v>
      </c>
      <c r="D63">
        <v>84.17</v>
      </c>
    </row>
    <row r="64" spans="2:4" ht="12.75" customHeight="1" hidden="1">
      <c r="B64" t="s">
        <v>60</v>
      </c>
      <c r="C64">
        <v>28.09</v>
      </c>
      <c r="D64">
        <v>98.33</v>
      </c>
    </row>
    <row r="65" spans="2:4" ht="12.75" customHeight="1" hidden="1">
      <c r="B65" t="s">
        <v>20</v>
      </c>
      <c r="C65">
        <v>28.13</v>
      </c>
      <c r="D65">
        <v>112.5</v>
      </c>
    </row>
    <row r="66" ht="12.75" customHeight="1" hidden="1"/>
    <row r="67" ht="12.75" customHeight="1" hidden="1"/>
    <row r="68" spans="2:3" ht="12.75" customHeight="1" hidden="1">
      <c r="B68" t="s">
        <v>61</v>
      </c>
      <c r="C68">
        <v>4.09</v>
      </c>
    </row>
    <row r="69" spans="2:3" ht="12.75" customHeight="1" hidden="1">
      <c r="B69" t="s">
        <v>62</v>
      </c>
      <c r="C69">
        <v>5.74</v>
      </c>
    </row>
    <row r="70" spans="2:3" ht="12.75" customHeight="1" hidden="1">
      <c r="B70" t="s">
        <v>22</v>
      </c>
      <c r="C70">
        <v>7.95</v>
      </c>
    </row>
    <row r="71" ht="12.75" customHeight="1" hidden="1"/>
    <row r="72" ht="12.75" customHeight="1" hidden="1"/>
    <row r="73" spans="2:3" ht="12.75" customHeight="1" hidden="1">
      <c r="B73" t="s">
        <v>63</v>
      </c>
      <c r="C73">
        <v>44</v>
      </c>
    </row>
    <row r="74" spans="2:3" ht="12.75" customHeight="1" hidden="1">
      <c r="B74" t="s">
        <v>64</v>
      </c>
      <c r="C74">
        <v>47</v>
      </c>
    </row>
    <row r="75" spans="2:3" ht="12.75" customHeight="1" hidden="1">
      <c r="B75" t="s">
        <v>65</v>
      </c>
      <c r="C75">
        <v>84.33</v>
      </c>
    </row>
    <row r="76" spans="2:3" ht="12.75" customHeight="1" hidden="1">
      <c r="B76" t="s">
        <v>24</v>
      </c>
      <c r="C76">
        <v>76.67</v>
      </c>
    </row>
    <row r="77" spans="2:3" ht="12.75" customHeight="1" hidden="1">
      <c r="B77" t="s">
        <v>66</v>
      </c>
      <c r="C77">
        <v>57</v>
      </c>
    </row>
    <row r="78" ht="12.75" customHeight="1" hidden="1"/>
    <row r="79" ht="12.75" customHeight="1" hidden="1"/>
    <row r="80" spans="2:3" ht="12.75" customHeight="1" hidden="1">
      <c r="B80" t="s">
        <v>67</v>
      </c>
      <c r="C80">
        <v>18.66</v>
      </c>
    </row>
    <row r="81" spans="2:3" ht="12.75" customHeight="1" hidden="1">
      <c r="B81" t="s">
        <v>32</v>
      </c>
      <c r="C81">
        <v>18.33</v>
      </c>
    </row>
    <row r="82" spans="2:3" ht="12.75" customHeight="1" hidden="1">
      <c r="B82" t="s">
        <v>68</v>
      </c>
      <c r="C82">
        <v>15.93</v>
      </c>
    </row>
    <row r="83" ht="12.75" customHeight="1" hidden="1"/>
    <row r="84" spans="2:3" ht="12.75" customHeight="1" hidden="1">
      <c r="B84" t="s">
        <v>69</v>
      </c>
      <c r="C84">
        <v>78.33</v>
      </c>
    </row>
    <row r="85" spans="2:3" ht="12.75" customHeight="1" hidden="1">
      <c r="B85" t="s">
        <v>35</v>
      </c>
      <c r="C85">
        <v>31.66</v>
      </c>
    </row>
    <row r="86" spans="2:3" ht="12.75" customHeight="1" hidden="1">
      <c r="B86" t="s">
        <v>70</v>
      </c>
      <c r="C86">
        <v>24.66</v>
      </c>
    </row>
    <row r="87" spans="2:3" ht="12.75" customHeight="1" hidden="1">
      <c r="B87" t="s">
        <v>71</v>
      </c>
      <c r="C87">
        <v>19.96</v>
      </c>
    </row>
    <row r="88" ht="12.75" customHeight="1" hidden="1"/>
    <row r="89" ht="12.75" customHeight="1" hidden="1"/>
    <row r="90" spans="2:3" ht="12.75" customHeight="1" hidden="1">
      <c r="B90" s="35" t="s">
        <v>72</v>
      </c>
      <c r="C90">
        <v>1</v>
      </c>
    </row>
    <row r="91" spans="2:3" ht="12.75" customHeight="1" hidden="1">
      <c r="B91" s="35" t="s">
        <v>73</v>
      </c>
      <c r="C91">
        <v>1</v>
      </c>
    </row>
    <row r="92" spans="2:3" ht="12.75" customHeight="1" hidden="1">
      <c r="B92" s="35" t="s">
        <v>74</v>
      </c>
      <c r="C92">
        <v>1</v>
      </c>
    </row>
    <row r="93" spans="2:3" ht="12.75" customHeight="1" hidden="1">
      <c r="B93" s="35" t="s">
        <v>39</v>
      </c>
      <c r="C93">
        <v>1</v>
      </c>
    </row>
    <row r="94" spans="2:3" ht="12.75" customHeight="1" hidden="1">
      <c r="B94" s="35" t="s">
        <v>75</v>
      </c>
      <c r="C94">
        <v>1</v>
      </c>
    </row>
    <row r="95" spans="2:3" ht="12.75" customHeight="1" hidden="1">
      <c r="B95" s="35" t="s">
        <v>76</v>
      </c>
      <c r="C95">
        <v>1</v>
      </c>
    </row>
    <row r="96" spans="2:3" ht="12.75" customHeight="1" hidden="1">
      <c r="B96" s="35" t="s">
        <v>77</v>
      </c>
      <c r="C96">
        <v>1</v>
      </c>
    </row>
    <row r="97" spans="2:3" ht="12.75" customHeight="1" hidden="1">
      <c r="B97" s="35" t="s">
        <v>78</v>
      </c>
      <c r="C97">
        <v>1</v>
      </c>
    </row>
    <row r="98" spans="2:3" ht="12.75" customHeight="1" hidden="1">
      <c r="B98" s="35" t="s">
        <v>79</v>
      </c>
      <c r="C98">
        <v>1</v>
      </c>
    </row>
    <row r="99" ht="12.75" customHeight="1" hidden="1">
      <c r="B99" s="35"/>
    </row>
    <row r="100" spans="2:3" ht="12.75" customHeight="1" hidden="1">
      <c r="B100" s="35" t="s">
        <v>72</v>
      </c>
      <c r="C100">
        <v>55</v>
      </c>
    </row>
    <row r="101" spans="2:3" ht="12.75" customHeight="1" hidden="1">
      <c r="B101" s="35" t="s">
        <v>73</v>
      </c>
      <c r="C101">
        <v>66</v>
      </c>
    </row>
    <row r="102" spans="2:3" ht="12.75" customHeight="1" hidden="1">
      <c r="B102" s="35" t="s">
        <v>74</v>
      </c>
      <c r="C102">
        <v>88</v>
      </c>
    </row>
    <row r="103" spans="2:3" ht="12.75" customHeight="1" hidden="1">
      <c r="B103" s="35" t="s">
        <v>39</v>
      </c>
      <c r="C103">
        <v>110</v>
      </c>
    </row>
    <row r="104" spans="2:3" ht="12.75" customHeight="1" hidden="1">
      <c r="B104" s="35" t="s">
        <v>75</v>
      </c>
      <c r="C104">
        <v>132</v>
      </c>
    </row>
    <row r="105" spans="2:3" ht="12.75" customHeight="1" hidden="1">
      <c r="B105" s="35" t="s">
        <v>76</v>
      </c>
      <c r="C105">
        <v>154</v>
      </c>
    </row>
    <row r="106" spans="2:3" ht="12.75" customHeight="1" hidden="1">
      <c r="B106" s="35" t="s">
        <v>77</v>
      </c>
      <c r="C106">
        <v>176</v>
      </c>
    </row>
    <row r="107" spans="2:3" ht="12.75" customHeight="1" hidden="1">
      <c r="B107" s="35" t="s">
        <v>78</v>
      </c>
      <c r="C107">
        <v>198</v>
      </c>
    </row>
    <row r="108" spans="2:3" ht="12.75" customHeight="1" hidden="1">
      <c r="B108" s="35" t="s">
        <v>79</v>
      </c>
      <c r="C108">
        <v>220</v>
      </c>
    </row>
    <row r="109" ht="12.75" customHeight="1" hidden="1"/>
    <row r="110" spans="2:3" ht="12.75" customHeight="1" hidden="1">
      <c r="B110" t="s">
        <v>80</v>
      </c>
      <c r="C110">
        <v>0.74</v>
      </c>
    </row>
    <row r="111" spans="2:3" ht="12.75" customHeight="1" hidden="1">
      <c r="B111" t="s">
        <v>37</v>
      </c>
      <c r="C111">
        <v>0.64</v>
      </c>
    </row>
    <row r="112" spans="2:3" ht="12.75" customHeight="1" hidden="1">
      <c r="B112" t="s">
        <v>81</v>
      </c>
      <c r="C112">
        <v>0.61</v>
      </c>
    </row>
    <row r="113" ht="15" customHeight="1"/>
  </sheetData>
  <sheetProtection selectLockedCells="1" selectUnlockedCells="1"/>
  <mergeCells count="5">
    <mergeCell ref="J12:K12"/>
    <mergeCell ref="J15:K15"/>
    <mergeCell ref="C23:D23"/>
    <mergeCell ref="E26:G26"/>
    <mergeCell ref="I26:J26"/>
  </mergeCells>
  <dataValidations count="8">
    <dataValidation type="list" allowBlank="1" showInputMessage="1" showErrorMessage="1" promptTitle="Vyberte šířku obvodového profilu" prompt="Vyberte šířku obvodového profilu" sqref="B13">
      <formula1>$B$47:$B$49</formula1>
      <formula2>0</formula2>
    </dataValidation>
    <dataValidation type="list" allowBlank="1" showInputMessage="1" showErrorMessage="1" promptTitle="Vyberte šířku obvodového profilu" prompt="Vyberte šířku obvodového profilu" sqref="B14">
      <formula1>$B$51:$B$65</formula1>
      <formula2>0</formula2>
    </dataValidation>
    <dataValidation type="list" allowBlank="1" showInputMessage="1" showErrorMessage="1" promptTitle="Vyberte dle šíře UW profilu" prompt="Vyberte dle šíře UW profilu" sqref="B15">
      <formula1>$B$68:$B$70</formula1>
      <formula2>0</formula2>
    </dataValidation>
    <dataValidation type="list" allowBlank="1" showInputMessage="1" showErrorMessage="1" promptTitle="Vyberte druh sádrokartonu" prompt="Vyberte druh sádrokartonu" sqref="B16">
      <formula1>$B$73:$B$77</formula1>
      <formula2>0</formula2>
    </dataValidation>
    <dataValidation type="list" allowBlank="1" showInputMessage="1" showErrorMessage="1" promptTitle="Vyberte velikost balení" prompt="Vyberte velikost balení" sqref="B19">
      <formula1>$B$80:$B$82</formula1>
      <formula2>0</formula2>
    </dataValidation>
    <dataValidation type="list" allowBlank="1" showInputMessage="1" showErrorMessage="1" promptTitle="Vyberte velikost balení" prompt="Vyberte velikost balení" sqref="B20">
      <formula1>$B$84:$B$87</formula1>
      <formula2>0</formula2>
    </dataValidation>
    <dataValidation type="list" allowBlank="1" showInputMessage="1" showErrorMessage="1" promptTitle="Vyberte velikost balení" prompt="Vyberte velikost balení" sqref="B21">
      <formula1>$B$110:$B$112</formula1>
      <formula2>0</formula2>
    </dataValidation>
    <dataValidation type="list" allowBlank="1" showInputMessage="1" showErrorMessage="1" promptTitle="Vyberte velikost balení" prompt="Vyberte velikost balení" sqref="B22">
      <formula1>$B$100:$B$108</formula1>
      <formula2>0</formula2>
    </dataValidation>
  </dataValidations>
  <printOptions/>
  <pageMargins left="0.19652777777777777" right="0.19652777777777777" top="0.19652777777777777" bottom="0.19652777777777777" header="0.19652777777777777" footer="0.5118055555555555"/>
  <pageSetup firstPageNumber="1" useFirstPageNumber="1" horizontalDpi="300" verticalDpi="300" orientation="portrait" paperSize="9" r:id="rId4"/>
  <headerFooter alignWithMargins="0">
    <oddHeader>&amp;C&amp;"Times New Roman,obyčejné"&amp;12&amp;A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Vlada</cp:lastModifiedBy>
  <dcterms:modified xsi:type="dcterms:W3CDTF">2013-01-28T19:21:25Z</dcterms:modified>
  <cp:category/>
  <cp:version/>
  <cp:contentType/>
  <cp:contentStatus/>
</cp:coreProperties>
</file>